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a\Dropbox\CIME-COMUNIDAD\Precios de servicios\"/>
    </mc:Choice>
  </mc:AlternateContent>
  <xr:revisionPtr revIDLastSave="0" documentId="13_ncr:1_{DBE8577A-0BB9-438B-AD40-C3BFEE0AC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E22" i="1" l="1"/>
  <c r="F22" i="1"/>
  <c r="E21" i="1"/>
  <c r="F21" i="1"/>
  <c r="E18" i="1"/>
  <c r="F27" i="1"/>
  <c r="F28" i="1"/>
  <c r="F13" i="1"/>
  <c r="F14" i="1"/>
  <c r="F15" i="1"/>
  <c r="F17" i="1"/>
  <c r="F18" i="1"/>
  <c r="E13" i="1"/>
  <c r="E14" i="1"/>
  <c r="E15" i="1"/>
  <c r="E17" i="1"/>
  <c r="F20" i="1"/>
  <c r="E28" i="1" l="1"/>
  <c r="E27" i="1"/>
  <c r="F24" i="1"/>
  <c r="E24" i="1"/>
  <c r="F23" i="1"/>
  <c r="E23" i="1"/>
  <c r="E20" i="1"/>
  <c r="D16" i="2"/>
  <c r="D15" i="2"/>
  <c r="D11" i="2"/>
  <c r="C11" i="2"/>
  <c r="D8" i="2"/>
  <c r="D21" i="2"/>
  <c r="D20" i="2"/>
  <c r="C21" i="2"/>
  <c r="C20" i="2"/>
  <c r="D19" i="2"/>
  <c r="C19" i="2"/>
  <c r="D18" i="2"/>
  <c r="C18" i="2"/>
  <c r="E18" i="2" s="1"/>
  <c r="C17" i="2"/>
  <c r="D17" i="2"/>
  <c r="C16" i="2"/>
  <c r="E16" i="2"/>
  <c r="C15" i="2"/>
  <c r="E15" i="2" s="1"/>
  <c r="D14" i="2"/>
  <c r="C14" i="2"/>
  <c r="D13" i="2"/>
  <c r="C13" i="2"/>
  <c r="C8" i="2"/>
  <c r="E8" i="2" s="1"/>
  <c r="C12" i="2"/>
  <c r="D12" i="2"/>
  <c r="D10" i="2"/>
  <c r="C10" i="2"/>
  <c r="D9" i="2"/>
  <c r="C9" i="2"/>
  <c r="E9" i="2" s="1"/>
  <c r="D7" i="2"/>
  <c r="C7" i="2"/>
  <c r="D6" i="2"/>
  <c r="C6" i="2"/>
  <c r="D4" i="2"/>
  <c r="C4" i="2"/>
  <c r="D5" i="2"/>
  <c r="C5" i="2"/>
  <c r="E13" i="2"/>
  <c r="E14" i="2" l="1"/>
  <c r="E21" i="2"/>
  <c r="E4" i="2"/>
  <c r="E7" i="2"/>
  <c r="E20" i="2"/>
  <c r="E6" i="2"/>
  <c r="E5" i="2"/>
  <c r="E10" i="2"/>
  <c r="E12" i="2"/>
  <c r="E17" i="2"/>
  <c r="E19" i="2"/>
  <c r="E11" i="2"/>
</calcChain>
</file>

<file path=xl/sharedStrings.xml><?xml version="1.0" encoding="utf-8"?>
<sst xmlns="http://schemas.openxmlformats.org/spreadsheetml/2006/main" count="51" uniqueCount="50">
  <si>
    <t>CATEGORIA DE USUARIOS Y ARANCELES</t>
  </si>
  <si>
    <t>A) Usuarios de Institutos pertenecientes al CONICET TUCUMAN, UNT y ECIF TUCUMAN</t>
  </si>
  <si>
    <t xml:space="preserve">B) Usuarios de Institutos pertenecientes al CONICET, otras UNIVERSIDADES </t>
  </si>
  <si>
    <t>NACIONALES y otros ENTES PÚBLICOS</t>
  </si>
  <si>
    <t xml:space="preserve">C) ENTES PRIVADOS y PARTICULARES </t>
  </si>
  <si>
    <t xml:space="preserve"> </t>
  </si>
  <si>
    <t xml:space="preserve">                        RUBRO</t>
  </si>
  <si>
    <t>A</t>
  </si>
  <si>
    <t>B</t>
  </si>
  <si>
    <t>C</t>
  </si>
  <si>
    <t>SERVICIOS DE MIC. ELEC. BARRIDO</t>
  </si>
  <si>
    <t xml:space="preserve">Hora SUPRA 55 VP </t>
  </si>
  <si>
    <t>Hora SUPRA 55VP + EDS</t>
  </si>
  <si>
    <t>Observación Directa (Montaje)</t>
  </si>
  <si>
    <t>Punto crítico (hasta cuatro muestras)</t>
  </si>
  <si>
    <t>Recubrimiento con oro</t>
  </si>
  <si>
    <t>Tratamiento (por muestra. Incluye dorado y punto crítico)</t>
  </si>
  <si>
    <t>SERVICIOS DE MIC. ELEC. TRANSMISIÓN</t>
  </si>
  <si>
    <t>Hora Libra 120</t>
  </si>
  <si>
    <t>Muestras Transmisión</t>
  </si>
  <si>
    <t>Tinción Negativa</t>
  </si>
  <si>
    <t>Cortes Gruesos Mic.Óptico</t>
  </si>
  <si>
    <t>Biopsias Renales o de Piel</t>
  </si>
  <si>
    <t>SERVICIOS DE EDICIÓN</t>
  </si>
  <si>
    <t>Edición de imágenes con software (por hora)</t>
  </si>
  <si>
    <t>Digitalización de imágenes con escáner (por fotograma)</t>
  </si>
  <si>
    <t>Rubro</t>
  </si>
  <si>
    <t>Costo mínimo</t>
  </si>
  <si>
    <t>Productividad</t>
  </si>
  <si>
    <t>% Retenido</t>
  </si>
  <si>
    <t>Saldo para CIME</t>
  </si>
  <si>
    <t>Precio Cat. A</t>
  </si>
  <si>
    <t>Hora Uso Equipo ZEISS EM109</t>
  </si>
  <si>
    <t>Hora Uso Equipo JEOL 35 CF</t>
  </si>
  <si>
    <t>Hora Uso Equipo SUPRA</t>
  </si>
  <si>
    <t>Análisis EDS</t>
  </si>
  <si>
    <t>Muestras Barrido S/T</t>
  </si>
  <si>
    <t>Muestras Barrido C/T</t>
  </si>
  <si>
    <t>Cortes Ultrafinos observados en CIME</t>
  </si>
  <si>
    <t>Cortes Ultrafinos no observados en CIME</t>
  </si>
  <si>
    <t xml:space="preserve">Cortes Gruesos </t>
  </si>
  <si>
    <t>Punto Crítico (sesíon hasta 8 muestras)</t>
  </si>
  <si>
    <t>Inmunomarcación (cada muestra)</t>
  </si>
  <si>
    <t>Fotografías</t>
  </si>
  <si>
    <t>Biopsia Hospitalaria</t>
  </si>
  <si>
    <t>Biopsia no Hospitalaria</t>
  </si>
  <si>
    <t>Análisis EDS Cálculos Renales Hosp.</t>
  </si>
  <si>
    <t>Análisis EDS Cálculos Renales no Hosp.</t>
  </si>
  <si>
    <t>Tratamiento por Tinción Negativa (incluye tinción y montaje en grilla)</t>
  </si>
  <si>
    <t>Tratamiento Convencional (por muestra. Incluye fijación, inclusión, corte y montaje sobre grilla)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</si>
</sst>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2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</font>
    <font>
      <sz val="11"/>
      <name val="Arial"/>
    </font>
    <font>
      <b/>
      <sz val="11"/>
      <name val="Arial"/>
    </font>
    <font>
      <b/>
      <u/>
      <sz val="12"/>
      <name val="Arial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8" fillId="0" borderId="0" xfId="0" applyFont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3" borderId="0" xfId="0" applyFont="1" applyFill="1" applyAlignment="1">
      <alignment horizontal="center"/>
    </xf>
    <xf numFmtId="0" fontId="9" fillId="0" borderId="0" xfId="0" applyFont="1"/>
    <xf numFmtId="164" fontId="0" fillId="0" borderId="0" xfId="0" applyNumberFormat="1"/>
    <xf numFmtId="0" fontId="10" fillId="4" borderId="0" xfId="1"/>
    <xf numFmtId="0" fontId="2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7" fillId="2" borderId="5" xfId="0" applyFont="1" applyFill="1" applyBorder="1"/>
    <xf numFmtId="0" fontId="11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left"/>
    </xf>
    <xf numFmtId="0" fontId="3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left"/>
    </xf>
    <xf numFmtId="0" fontId="3" fillId="6" borderId="8" xfId="0" applyFont="1" applyFill="1" applyBorder="1"/>
    <xf numFmtId="0" fontId="2" fillId="6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6"/>
  <sheetViews>
    <sheetView tabSelected="1" zoomScaleNormal="100" workbookViewId="0">
      <selection activeCell="M22" sqref="M22"/>
    </sheetView>
  </sheetViews>
  <sheetFormatPr baseColWidth="10" defaultColWidth="10.7109375" defaultRowHeight="12.75" x14ac:dyDescent="0.2"/>
  <cols>
    <col min="2" max="2" width="7.7109375" customWidth="1"/>
    <col min="3" max="3" width="68.7109375" customWidth="1"/>
    <col min="4" max="4" width="12.140625" customWidth="1"/>
    <col min="5" max="5" width="11" customWidth="1"/>
    <col min="6" max="6" width="12.28515625" customWidth="1"/>
    <col min="7" max="7" width="6.140625" customWidth="1"/>
    <col min="8" max="8" width="7.7109375" hidden="1" customWidth="1"/>
    <col min="9" max="9" width="11.5703125" hidden="1" customWidth="1"/>
  </cols>
  <sheetData>
    <row r="2" spans="1:9" ht="15.75" x14ac:dyDescent="0.25">
      <c r="B2" s="3" t="s">
        <v>0</v>
      </c>
      <c r="C2" s="3"/>
      <c r="D2" s="3"/>
      <c r="E2" s="3"/>
      <c r="F2" s="3"/>
    </row>
    <row r="3" spans="1:9" ht="16.149999999999999" customHeight="1" x14ac:dyDescent="0.2"/>
    <row r="4" spans="1:9" ht="14.25" x14ac:dyDescent="0.2">
      <c r="A4" s="42" t="s">
        <v>1</v>
      </c>
      <c r="B4" s="43"/>
      <c r="C4" s="43"/>
      <c r="D4" s="43"/>
      <c r="E4" s="43"/>
      <c r="F4" s="43"/>
      <c r="G4" s="43"/>
      <c r="H4" s="43"/>
      <c r="I4" s="43"/>
    </row>
    <row r="5" spans="1:9" ht="14.25" x14ac:dyDescent="0.2">
      <c r="A5" s="4"/>
      <c r="B5" s="4"/>
      <c r="C5" s="4"/>
      <c r="D5" s="4"/>
      <c r="E5" s="4"/>
      <c r="F5" s="4"/>
      <c r="G5" s="4"/>
      <c r="H5" s="4"/>
      <c r="I5" s="4"/>
    </row>
    <row r="6" spans="1:9" ht="14.25" x14ac:dyDescent="0.2">
      <c r="A6" s="11" t="s">
        <v>2</v>
      </c>
      <c r="B6" s="4"/>
      <c r="C6" s="4"/>
      <c r="D6" s="4"/>
      <c r="E6" s="4"/>
      <c r="F6" s="4"/>
      <c r="G6" s="4"/>
      <c r="H6" s="4"/>
      <c r="I6" s="4"/>
    </row>
    <row r="7" spans="1:9" ht="14.25" x14ac:dyDescent="0.2">
      <c r="A7" s="11" t="s">
        <v>3</v>
      </c>
      <c r="B7" s="4"/>
      <c r="C7" s="4"/>
      <c r="D7" s="4"/>
      <c r="E7" s="4"/>
      <c r="F7" s="4"/>
      <c r="G7" s="4"/>
      <c r="H7" s="4"/>
      <c r="I7" s="4"/>
    </row>
    <row r="8" spans="1:9" ht="14.25" x14ac:dyDescent="0.2">
      <c r="A8" s="4"/>
      <c r="B8" s="4"/>
      <c r="C8" s="4"/>
      <c r="D8" s="4"/>
      <c r="E8" s="4"/>
      <c r="F8" s="4"/>
      <c r="G8" s="4"/>
      <c r="H8" s="4"/>
      <c r="I8" s="4"/>
    </row>
    <row r="9" spans="1:9" ht="14.25" x14ac:dyDescent="0.2">
      <c r="A9" s="4" t="s">
        <v>4</v>
      </c>
      <c r="B9" s="4"/>
      <c r="C9" s="4"/>
      <c r="D9" s="4"/>
      <c r="E9" s="4"/>
      <c r="F9" s="4"/>
      <c r="G9" s="4"/>
      <c r="H9" s="4"/>
      <c r="I9" s="4"/>
    </row>
    <row r="10" spans="1:9" ht="24.6" customHeight="1" thickBot="1" x14ac:dyDescent="0.25">
      <c r="B10" s="2" t="s">
        <v>5</v>
      </c>
      <c r="E10" s="1"/>
    </row>
    <row r="11" spans="1:9" ht="24" customHeight="1" thickBot="1" x14ac:dyDescent="0.3">
      <c r="A11" s="44" t="s">
        <v>6</v>
      </c>
      <c r="B11" s="45"/>
      <c r="C11" s="46"/>
      <c r="D11" s="23" t="s">
        <v>7</v>
      </c>
      <c r="E11" s="23" t="s">
        <v>8</v>
      </c>
      <c r="F11" s="23" t="s">
        <v>9</v>
      </c>
    </row>
    <row r="12" spans="1:9" ht="24" customHeight="1" thickBot="1" x14ac:dyDescent="0.3">
      <c r="A12" s="25" t="s">
        <v>10</v>
      </c>
      <c r="B12" s="26"/>
      <c r="C12" s="27"/>
      <c r="D12" s="27"/>
      <c r="E12" s="27"/>
      <c r="F12" s="27"/>
    </row>
    <row r="13" spans="1:9" ht="21" customHeight="1" thickBot="1" x14ac:dyDescent="0.25">
      <c r="A13" s="41" t="s">
        <v>11</v>
      </c>
      <c r="B13" s="41"/>
      <c r="C13" s="41"/>
      <c r="D13" s="19">
        <v>5000</v>
      </c>
      <c r="E13" s="19">
        <f t="shared" ref="E13:E18" si="0">SUM(D13+(D13/2))</f>
        <v>7500</v>
      </c>
      <c r="F13" s="19">
        <f t="shared" ref="F13:F18" si="1">SUM(D13*2)</f>
        <v>10000</v>
      </c>
    </row>
    <row r="14" spans="1:9" ht="24" customHeight="1" thickBot="1" x14ac:dyDescent="0.25">
      <c r="A14" s="10" t="s">
        <v>12</v>
      </c>
      <c r="B14" s="7"/>
      <c r="C14" s="7"/>
      <c r="D14" s="19">
        <v>7000</v>
      </c>
      <c r="E14" s="19">
        <f t="shared" si="0"/>
        <v>10500</v>
      </c>
      <c r="F14" s="19">
        <f t="shared" si="1"/>
        <v>14000</v>
      </c>
    </row>
    <row r="15" spans="1:9" ht="24" customHeight="1" thickBot="1" x14ac:dyDescent="0.25">
      <c r="A15" s="37" t="s">
        <v>13</v>
      </c>
      <c r="B15" s="34"/>
      <c r="C15" s="36"/>
      <c r="D15" s="19">
        <v>600</v>
      </c>
      <c r="E15" s="19">
        <f t="shared" si="0"/>
        <v>900</v>
      </c>
      <c r="F15" s="19">
        <f t="shared" si="1"/>
        <v>1200</v>
      </c>
    </row>
    <row r="16" spans="1:9" ht="24" customHeight="1" thickBot="1" x14ac:dyDescent="0.25">
      <c r="A16" s="37" t="s">
        <v>14</v>
      </c>
      <c r="B16" s="34"/>
      <c r="C16" s="36"/>
      <c r="D16" s="19">
        <v>1500</v>
      </c>
      <c r="E16" s="19">
        <v>1800</v>
      </c>
      <c r="F16" s="19">
        <v>2400</v>
      </c>
    </row>
    <row r="17" spans="1:12" ht="24" customHeight="1" thickBot="1" x14ac:dyDescent="0.25">
      <c r="A17" s="7" t="s">
        <v>15</v>
      </c>
      <c r="B17" s="7"/>
      <c r="C17" s="7"/>
      <c r="D17" s="19">
        <v>1000</v>
      </c>
      <c r="E17" s="19">
        <f t="shared" si="0"/>
        <v>1500</v>
      </c>
      <c r="F17" s="19">
        <f t="shared" si="1"/>
        <v>2000</v>
      </c>
      <c r="G17" s="5"/>
      <c r="H17" s="5"/>
      <c r="I17" s="5"/>
    </row>
    <row r="18" spans="1:12" ht="24" customHeight="1" thickBot="1" x14ac:dyDescent="0.25">
      <c r="A18" s="10" t="s">
        <v>16</v>
      </c>
      <c r="B18" s="7"/>
      <c r="C18" s="7"/>
      <c r="D18" s="19">
        <v>2600</v>
      </c>
      <c r="E18" s="19">
        <f t="shared" si="0"/>
        <v>3900</v>
      </c>
      <c r="F18" s="19">
        <f t="shared" si="1"/>
        <v>5200</v>
      </c>
    </row>
    <row r="19" spans="1:12" s="2" customFormat="1" ht="24" customHeight="1" thickBot="1" x14ac:dyDescent="0.3">
      <c r="A19" s="28" t="s">
        <v>17</v>
      </c>
      <c r="B19" s="29"/>
      <c r="C19" s="29"/>
      <c r="D19" s="30"/>
      <c r="E19" s="30"/>
      <c r="F19" s="30"/>
      <c r="J19"/>
      <c r="K19"/>
      <c r="L19"/>
    </row>
    <row r="20" spans="1:12" s="2" customFormat="1" ht="24" customHeight="1" thickBot="1" x14ac:dyDescent="0.25">
      <c r="A20" s="20" t="s">
        <v>18</v>
      </c>
      <c r="B20" s="21"/>
      <c r="C20" s="22"/>
      <c r="D20" s="6">
        <v>5000</v>
      </c>
      <c r="E20" s="6">
        <f t="shared" ref="E20" si="2">SUM(D20+(D20/2))</f>
        <v>7500</v>
      </c>
      <c r="F20" s="6">
        <f t="shared" ref="F20" si="3">SUM(D20*2)</f>
        <v>10000</v>
      </c>
      <c r="J20"/>
      <c r="K20"/>
      <c r="L20"/>
    </row>
    <row r="21" spans="1:12" s="2" customFormat="1" ht="24" customHeight="1" thickBot="1" x14ac:dyDescent="0.25">
      <c r="A21" s="12" t="s">
        <v>13</v>
      </c>
      <c r="B21" s="13"/>
      <c r="C21" s="14"/>
      <c r="D21" s="6">
        <v>1500</v>
      </c>
      <c r="E21" s="6">
        <f>SUM(D21+(D21/2))</f>
        <v>2250</v>
      </c>
      <c r="F21" s="6">
        <f>SUM(D21*2)</f>
        <v>3000</v>
      </c>
      <c r="J21"/>
      <c r="K21"/>
      <c r="L21"/>
    </row>
    <row r="22" spans="1:12" s="2" customFormat="1" ht="24" customHeight="1" thickBot="1" x14ac:dyDescent="0.25">
      <c r="A22" s="12" t="s">
        <v>49</v>
      </c>
      <c r="B22" s="13"/>
      <c r="C22" s="14"/>
      <c r="D22" s="6">
        <v>3600</v>
      </c>
      <c r="E22" s="6">
        <f>SUM(D22+(D22/2))</f>
        <v>5400</v>
      </c>
      <c r="F22" s="6">
        <f>SUM(D22*2)</f>
        <v>7200</v>
      </c>
      <c r="J22"/>
      <c r="K22"/>
      <c r="L22"/>
    </row>
    <row r="23" spans="1:12" s="2" customFormat="1" ht="24" customHeight="1" thickBot="1" x14ac:dyDescent="0.25">
      <c r="A23" s="38" t="s">
        <v>48</v>
      </c>
      <c r="B23" s="39"/>
      <c r="C23" s="40"/>
      <c r="D23" s="6">
        <v>2000</v>
      </c>
      <c r="E23" s="6">
        <f>SUM(D23+(D23/2))</f>
        <v>3000</v>
      </c>
      <c r="F23" s="6">
        <f>SUM(D23*2)</f>
        <v>4000</v>
      </c>
      <c r="J23"/>
      <c r="K23"/>
      <c r="L23"/>
    </row>
    <row r="24" spans="1:12" s="2" customFormat="1" ht="24" customHeight="1" thickBot="1" x14ac:dyDescent="0.25">
      <c r="A24" s="7" t="s">
        <v>21</v>
      </c>
      <c r="B24" s="8"/>
      <c r="C24" s="8"/>
      <c r="D24" s="6">
        <v>2600</v>
      </c>
      <c r="E24" s="6">
        <f>SUM(D24+(D24/2))</f>
        <v>3900</v>
      </c>
      <c r="F24" s="6">
        <f>SUM(D24*2)</f>
        <v>5200</v>
      </c>
      <c r="J24"/>
      <c r="K24"/>
      <c r="L24"/>
    </row>
    <row r="25" spans="1:12" s="2" customFormat="1" ht="24" customHeight="1" thickBot="1" x14ac:dyDescent="0.25">
      <c r="A25" s="24" t="s">
        <v>22</v>
      </c>
      <c r="B25" s="35"/>
      <c r="C25" s="36"/>
      <c r="D25" s="6">
        <v>25000</v>
      </c>
      <c r="E25" s="6">
        <v>25000</v>
      </c>
      <c r="F25" s="6">
        <v>25000</v>
      </c>
      <c r="J25"/>
      <c r="K25"/>
      <c r="L25"/>
    </row>
    <row r="26" spans="1:12" s="2" customFormat="1" ht="24" customHeight="1" thickBot="1" x14ac:dyDescent="0.3">
      <c r="A26" s="31" t="s">
        <v>23</v>
      </c>
      <c r="B26" s="32"/>
      <c r="C26" s="32"/>
      <c r="D26" s="33"/>
      <c r="E26" s="33"/>
      <c r="F26" s="33"/>
      <c r="J26"/>
      <c r="K26"/>
      <c r="L26"/>
    </row>
    <row r="27" spans="1:12" ht="24" customHeight="1" thickBot="1" x14ac:dyDescent="0.3">
      <c r="A27" s="7" t="s">
        <v>24</v>
      </c>
      <c r="B27" s="9"/>
      <c r="C27" s="9"/>
      <c r="D27" s="6">
        <v>2200</v>
      </c>
      <c r="E27" s="19">
        <f>SUM(D27+(D27/2))</f>
        <v>3300</v>
      </c>
      <c r="F27" s="19">
        <f t="shared" ref="F27:F28" si="4">SUM(D27*2)</f>
        <v>4400</v>
      </c>
    </row>
    <row r="28" spans="1:12" ht="24" customHeight="1" thickBot="1" x14ac:dyDescent="0.3">
      <c r="A28" s="7" t="s">
        <v>25</v>
      </c>
      <c r="B28" s="9"/>
      <c r="C28" s="9"/>
      <c r="D28" s="19">
        <v>600</v>
      </c>
      <c r="E28" s="19">
        <f>SUM(D28+(D28/2))</f>
        <v>900</v>
      </c>
      <c r="F28" s="19">
        <f t="shared" si="4"/>
        <v>1200</v>
      </c>
    </row>
    <row r="29" spans="1:12" ht="24" customHeight="1" x14ac:dyDescent="0.2"/>
    <row r="30" spans="1:12" ht="24" customHeight="1" x14ac:dyDescent="0.2"/>
    <row r="31" spans="1:12" ht="21.95" customHeight="1" x14ac:dyDescent="0.2"/>
    <row r="32" spans="1:12" ht="21.95" customHeight="1" x14ac:dyDescent="0.2"/>
    <row r="33" spans="1:3" ht="21.95" customHeight="1" x14ac:dyDescent="0.2"/>
    <row r="38" spans="1:3" ht="24" customHeight="1" x14ac:dyDescent="0.2"/>
    <row r="39" spans="1:3" ht="24" customHeight="1" x14ac:dyDescent="0.2"/>
    <row r="40" spans="1:3" ht="24" customHeight="1" x14ac:dyDescent="0.2"/>
    <row r="41" spans="1:3" ht="24" customHeight="1" x14ac:dyDescent="0.2"/>
    <row r="42" spans="1:3" ht="24" customHeight="1" x14ac:dyDescent="0.2"/>
    <row r="43" spans="1:3" ht="24" customHeight="1" x14ac:dyDescent="0.2">
      <c r="A43" s="5"/>
      <c r="B43" s="5"/>
      <c r="C43" s="5"/>
    </row>
    <row r="44" spans="1:3" ht="24" customHeight="1" x14ac:dyDescent="0.2">
      <c r="A44" s="5"/>
      <c r="B44" s="5"/>
      <c r="C44" s="5"/>
    </row>
    <row r="45" spans="1:3" ht="24" customHeight="1" x14ac:dyDescent="0.2">
      <c r="A45" s="5"/>
      <c r="B45" s="5"/>
      <c r="C45" s="5"/>
    </row>
    <row r="46" spans="1:3" ht="24" customHeight="1" x14ac:dyDescent="0.2"/>
  </sheetData>
  <mergeCells count="4">
    <mergeCell ref="A23:C23"/>
    <mergeCell ref="A13:C13"/>
    <mergeCell ref="A4:I4"/>
    <mergeCell ref="A11:C11"/>
  </mergeCells>
  <phoneticPr fontId="1" type="noConversion"/>
  <pageMargins left="0.75" right="0.75" top="1" bottom="1" header="0" footer="0"/>
  <pageSetup paperSize="9" orientation="portrait" horizontalDpi="4294967295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1"/>
  <sheetViews>
    <sheetView workbookViewId="0">
      <selection activeCell="G21" sqref="G21"/>
    </sheetView>
  </sheetViews>
  <sheetFormatPr baseColWidth="10" defaultColWidth="10.7109375" defaultRowHeight="12.75" x14ac:dyDescent="0.2"/>
  <cols>
    <col min="1" max="1" width="34" customWidth="1"/>
    <col min="2" max="3" width="19.7109375" customWidth="1"/>
    <col min="4" max="4" width="14.140625" customWidth="1"/>
    <col min="5" max="5" width="17.42578125" customWidth="1"/>
    <col min="6" max="6" width="14.42578125" customWidth="1"/>
  </cols>
  <sheetData>
    <row r="3" spans="1:6" x14ac:dyDescent="0.2">
      <c r="A3" s="15" t="s">
        <v>26</v>
      </c>
      <c r="B3" s="15" t="s">
        <v>27</v>
      </c>
      <c r="C3" s="15" t="s">
        <v>28</v>
      </c>
      <c r="D3" s="15" t="s">
        <v>29</v>
      </c>
      <c r="E3" s="15" t="s">
        <v>30</v>
      </c>
      <c r="F3" s="15" t="s">
        <v>31</v>
      </c>
    </row>
    <row r="4" spans="1:6" x14ac:dyDescent="0.2">
      <c r="A4" s="16" t="s">
        <v>32</v>
      </c>
      <c r="B4" s="17">
        <v>186</v>
      </c>
      <c r="C4" s="17">
        <f t="shared" ref="C4:C21" si="0">(B4*15/100)</f>
        <v>27.9</v>
      </c>
      <c r="D4" s="17">
        <f t="shared" ref="D4:D21" si="1">(F4*15/100)</f>
        <v>40.5</v>
      </c>
      <c r="E4" s="17">
        <f t="shared" ref="E4:E21" si="2">(F4-B4-C4-D4)</f>
        <v>15.600000000000001</v>
      </c>
      <c r="F4" s="17">
        <v>270</v>
      </c>
    </row>
    <row r="5" spans="1:6" x14ac:dyDescent="0.2">
      <c r="A5" s="16" t="s">
        <v>33</v>
      </c>
      <c r="B5" s="17">
        <v>150.63999999999999</v>
      </c>
      <c r="C5" s="17">
        <f t="shared" si="0"/>
        <v>22.596</v>
      </c>
      <c r="D5" s="17">
        <f t="shared" si="1"/>
        <v>33</v>
      </c>
      <c r="E5" s="17">
        <f t="shared" si="2"/>
        <v>13.76400000000001</v>
      </c>
      <c r="F5" s="17">
        <v>220</v>
      </c>
    </row>
    <row r="6" spans="1:6" x14ac:dyDescent="0.2">
      <c r="A6" s="16" t="s">
        <v>34</v>
      </c>
      <c r="B6" s="17">
        <v>198</v>
      </c>
      <c r="C6" s="17">
        <f t="shared" si="0"/>
        <v>29.7</v>
      </c>
      <c r="D6" s="17">
        <f t="shared" si="1"/>
        <v>55.5</v>
      </c>
      <c r="E6" s="17">
        <f t="shared" si="2"/>
        <v>86.800000000000011</v>
      </c>
      <c r="F6" s="17">
        <v>370</v>
      </c>
    </row>
    <row r="7" spans="1:6" x14ac:dyDescent="0.2">
      <c r="A7" s="16" t="s">
        <v>35</v>
      </c>
      <c r="B7" s="17">
        <v>237</v>
      </c>
      <c r="C7" s="17">
        <f t="shared" si="0"/>
        <v>35.549999999999997</v>
      </c>
      <c r="D7" s="17">
        <f t="shared" si="1"/>
        <v>52.5</v>
      </c>
      <c r="E7" s="17">
        <f t="shared" si="2"/>
        <v>24.950000000000003</v>
      </c>
      <c r="F7" s="17">
        <v>350</v>
      </c>
    </row>
    <row r="8" spans="1:6" ht="15" x14ac:dyDescent="0.25">
      <c r="A8" s="18" t="s">
        <v>19</v>
      </c>
      <c r="B8" s="17">
        <v>470.53</v>
      </c>
      <c r="C8" s="17">
        <f t="shared" si="0"/>
        <v>70.579499999999996</v>
      </c>
      <c r="D8" s="17">
        <f t="shared" si="1"/>
        <v>22.5</v>
      </c>
      <c r="E8" s="17">
        <f t="shared" si="2"/>
        <v>-413.60949999999997</v>
      </c>
      <c r="F8" s="17">
        <v>150</v>
      </c>
    </row>
    <row r="9" spans="1:6" x14ac:dyDescent="0.2">
      <c r="A9" s="16" t="s">
        <v>20</v>
      </c>
      <c r="B9" s="17">
        <v>144.44</v>
      </c>
      <c r="C9" s="17">
        <f t="shared" si="0"/>
        <v>21.666</v>
      </c>
      <c r="D9" s="17">
        <f t="shared" si="1"/>
        <v>30</v>
      </c>
      <c r="E9" s="17">
        <f t="shared" si="2"/>
        <v>3.8940000000000055</v>
      </c>
      <c r="F9" s="17">
        <v>200</v>
      </c>
    </row>
    <row r="10" spans="1:6" x14ac:dyDescent="0.2">
      <c r="A10" s="16" t="s">
        <v>36</v>
      </c>
      <c r="B10" s="17">
        <v>41.58</v>
      </c>
      <c r="C10" s="17">
        <f t="shared" si="0"/>
        <v>6.2369999999999992</v>
      </c>
      <c r="D10" s="17">
        <f t="shared" si="1"/>
        <v>11.25</v>
      </c>
      <c r="E10" s="17">
        <f t="shared" si="2"/>
        <v>15.933000000000003</v>
      </c>
      <c r="F10" s="17">
        <v>75</v>
      </c>
    </row>
    <row r="11" spans="1:6" ht="15" x14ac:dyDescent="0.25">
      <c r="A11" s="18" t="s">
        <v>37</v>
      </c>
      <c r="B11" s="17">
        <v>345.19</v>
      </c>
      <c r="C11" s="17">
        <f t="shared" si="0"/>
        <v>51.778500000000001</v>
      </c>
      <c r="D11" s="17">
        <f t="shared" si="1"/>
        <v>22.5</v>
      </c>
      <c r="E11" s="17">
        <f t="shared" si="2"/>
        <v>-269.46850000000001</v>
      </c>
      <c r="F11" s="17">
        <v>150</v>
      </c>
    </row>
    <row r="12" spans="1:6" x14ac:dyDescent="0.2">
      <c r="A12" s="16" t="s">
        <v>38</v>
      </c>
      <c r="B12" s="17">
        <v>130.47999999999999</v>
      </c>
      <c r="C12" s="17">
        <f t="shared" si="0"/>
        <v>19.571999999999999</v>
      </c>
      <c r="D12" s="17">
        <f t="shared" si="1"/>
        <v>30</v>
      </c>
      <c r="E12" s="17">
        <f t="shared" si="2"/>
        <v>19.948000000000008</v>
      </c>
      <c r="F12" s="17">
        <v>200</v>
      </c>
    </row>
    <row r="13" spans="1:6" x14ac:dyDescent="0.2">
      <c r="A13" s="16" t="s">
        <v>39</v>
      </c>
      <c r="B13" s="17">
        <v>130.47999999999999</v>
      </c>
      <c r="C13" s="17">
        <f t="shared" si="0"/>
        <v>19.571999999999999</v>
      </c>
      <c r="D13" s="17">
        <f t="shared" si="1"/>
        <v>30</v>
      </c>
      <c r="E13" s="17">
        <f t="shared" si="2"/>
        <v>19.948000000000008</v>
      </c>
      <c r="F13" s="17">
        <v>200</v>
      </c>
    </row>
    <row r="14" spans="1:6" x14ac:dyDescent="0.2">
      <c r="A14" s="16" t="s">
        <v>40</v>
      </c>
      <c r="B14" s="17">
        <v>86.87</v>
      </c>
      <c r="C14" s="17">
        <f t="shared" si="0"/>
        <v>13.030500000000002</v>
      </c>
      <c r="D14" s="17">
        <f t="shared" si="1"/>
        <v>27</v>
      </c>
      <c r="E14" s="17">
        <f t="shared" si="2"/>
        <v>53.099499999999992</v>
      </c>
      <c r="F14" s="17">
        <v>180</v>
      </c>
    </row>
    <row r="15" spans="1:6" ht="15" x14ac:dyDescent="0.25">
      <c r="A15" s="18" t="s">
        <v>41</v>
      </c>
      <c r="B15" s="17">
        <v>304.73</v>
      </c>
      <c r="C15" s="17">
        <f t="shared" si="0"/>
        <v>45.709500000000006</v>
      </c>
      <c r="D15" s="17">
        <f t="shared" si="1"/>
        <v>52.5</v>
      </c>
      <c r="E15" s="17">
        <f t="shared" si="2"/>
        <v>-52.939500000000024</v>
      </c>
      <c r="F15" s="17">
        <v>350</v>
      </c>
    </row>
    <row r="16" spans="1:6" ht="15" x14ac:dyDescent="0.25">
      <c r="A16" s="18" t="s">
        <v>42</v>
      </c>
      <c r="B16" s="17">
        <v>711</v>
      </c>
      <c r="C16" s="17">
        <f t="shared" si="0"/>
        <v>106.65</v>
      </c>
      <c r="D16" s="17">
        <f t="shared" si="1"/>
        <v>45</v>
      </c>
      <c r="E16" s="17">
        <f t="shared" si="2"/>
        <v>-562.65</v>
      </c>
      <c r="F16" s="17">
        <v>300</v>
      </c>
    </row>
    <row r="17" spans="1:6" x14ac:dyDescent="0.2">
      <c r="A17" s="16" t="s">
        <v>43</v>
      </c>
      <c r="B17" s="17">
        <v>20</v>
      </c>
      <c r="C17" s="17">
        <f t="shared" si="0"/>
        <v>3</v>
      </c>
      <c r="D17" s="17">
        <f t="shared" si="1"/>
        <v>4.5</v>
      </c>
      <c r="E17" s="17">
        <f t="shared" si="2"/>
        <v>2.5</v>
      </c>
      <c r="F17" s="17">
        <v>30</v>
      </c>
    </row>
    <row r="18" spans="1:6" x14ac:dyDescent="0.2">
      <c r="A18" s="16" t="s">
        <v>44</v>
      </c>
      <c r="B18" s="17">
        <v>870</v>
      </c>
      <c r="C18" s="17">
        <f t="shared" si="0"/>
        <v>130.5</v>
      </c>
      <c r="D18" s="17">
        <f t="shared" si="1"/>
        <v>225</v>
      </c>
      <c r="E18" s="17">
        <f t="shared" si="2"/>
        <v>274.5</v>
      </c>
      <c r="F18" s="17">
        <v>1500</v>
      </c>
    </row>
    <row r="19" spans="1:6" x14ac:dyDescent="0.2">
      <c r="A19" s="16" t="s">
        <v>45</v>
      </c>
      <c r="B19" s="17">
        <v>870</v>
      </c>
      <c r="C19" s="17">
        <f t="shared" si="0"/>
        <v>130.5</v>
      </c>
      <c r="D19" s="17">
        <f t="shared" si="1"/>
        <v>270</v>
      </c>
      <c r="E19" s="17">
        <f t="shared" si="2"/>
        <v>529.5</v>
      </c>
      <c r="F19" s="17">
        <v>1800</v>
      </c>
    </row>
    <row r="20" spans="1:6" x14ac:dyDescent="0.2">
      <c r="A20" s="16" t="s">
        <v>46</v>
      </c>
      <c r="B20" s="17">
        <v>300</v>
      </c>
      <c r="C20" s="17">
        <f t="shared" si="0"/>
        <v>45</v>
      </c>
      <c r="D20" s="17">
        <f t="shared" si="1"/>
        <v>105</v>
      </c>
      <c r="E20" s="17">
        <f t="shared" si="2"/>
        <v>250</v>
      </c>
      <c r="F20" s="17">
        <v>700</v>
      </c>
    </row>
    <row r="21" spans="1:6" x14ac:dyDescent="0.2">
      <c r="A21" s="16" t="s">
        <v>47</v>
      </c>
      <c r="B21" s="17">
        <v>300</v>
      </c>
      <c r="C21" s="17">
        <f t="shared" si="0"/>
        <v>45</v>
      </c>
      <c r="D21" s="17">
        <f t="shared" si="1"/>
        <v>120</v>
      </c>
      <c r="E21" s="17">
        <f t="shared" si="2"/>
        <v>335</v>
      </c>
      <c r="F21" s="17">
        <v>800</v>
      </c>
    </row>
  </sheetData>
  <phoneticPr fontId="1" type="noConversion"/>
  <pageMargins left="0.75" right="0.75" top="1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Windows 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WinuE</dc:creator>
  <cp:keywords/>
  <dc:description/>
  <cp:lastModifiedBy>Virginia</cp:lastModifiedBy>
  <cp:revision/>
  <dcterms:created xsi:type="dcterms:W3CDTF">2012-05-08T12:39:07Z</dcterms:created>
  <dcterms:modified xsi:type="dcterms:W3CDTF">2022-12-28T17:54:56Z</dcterms:modified>
  <cp:category/>
  <cp:contentStatus/>
</cp:coreProperties>
</file>